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\\192.168.1.250\financeiro\FINANCEIRO\PORTAL TRANSPARENCIA\2024\AGOSTO\"/>
    </mc:Choice>
  </mc:AlternateContent>
  <xr:revisionPtr revIDLastSave="0" documentId="13_ncr:1_{B6544BAC-D33F-4336-AB37-C9D8A66E281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GOSTO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4" l="1"/>
  <c r="P16" i="4"/>
  <c r="P7" i="4"/>
  <c r="K7" i="4"/>
  <c r="K8" i="4"/>
  <c r="M18" i="4"/>
  <c r="N18" i="4" s="1"/>
  <c r="Q18" i="4" s="1"/>
  <c r="M17" i="4"/>
  <c r="N17" i="4" s="1"/>
  <c r="Q17" i="4" s="1"/>
  <c r="M16" i="4"/>
  <c r="K16" i="4"/>
  <c r="M15" i="4"/>
  <c r="K15" i="4"/>
  <c r="M20" i="4"/>
  <c r="N20" i="4" s="1"/>
  <c r="Q20" i="4" s="1"/>
  <c r="M19" i="4"/>
  <c r="M6" i="4"/>
  <c r="M7" i="4"/>
  <c r="M8" i="4"/>
  <c r="N16" i="4" l="1"/>
  <c r="Q16" i="4" s="1"/>
  <c r="N15" i="4"/>
  <c r="Q15" i="4" s="1"/>
  <c r="N19" i="4"/>
  <c r="Q19" i="4" s="1"/>
  <c r="N7" i="4"/>
  <c r="Q7" i="4" s="1"/>
  <c r="N6" i="4"/>
  <c r="Q6" i="4" s="1"/>
  <c r="N8" i="4"/>
  <c r="Q8" i="4" s="1"/>
</calcChain>
</file>

<file path=xl/sharedStrings.xml><?xml version="1.0" encoding="utf-8"?>
<sst xmlns="http://schemas.openxmlformats.org/spreadsheetml/2006/main" count="98" uniqueCount="54">
  <si>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</si>
  <si>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</si>
  <si>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</si>
  <si>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</si>
  <si>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</si>
  <si>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</si>
  <si>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</si>
  <si>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</si>
  <si>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</si>
  <si>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</si>
  <si>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</si>
  <si>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</si>
  <si>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</si>
  <si>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</si>
  <si>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</si>
  <si>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</si>
  <si>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VALOR BRUTO DAS DIÁRIAS</t>
  </si>
  <si>
    <t xml:space="preserve">DESCONTO PARÁGRAFO 1º - ART. 10º </t>
  </si>
  <si>
    <t>ADICIONAL DE DIÁRIAS - ART. 11º</t>
  </si>
  <si>
    <t>VEÍCULO DO CRMV-CE</t>
  </si>
  <si>
    <t>FABIANA VINHAS RODRIGUES</t>
  </si>
  <si>
    <t>FORTALEZA/CE</t>
  </si>
  <si>
    <t>ASSESSOR TÉCNICO DE FISCALIZAÇÃO DO CRMV-CE</t>
  </si>
  <si>
    <t>DADOS DE DIÁRIAS - PORTARIA 05/2024</t>
  </si>
  <si>
    <t>ART. 6º DA PORTARIA 05/2024</t>
  </si>
  <si>
    <t>FELIPE DOURADO DE ARAGÃO PINHEIRO</t>
  </si>
  <si>
    <t>CARLOS JOSÉ DE FREITAS PEREIRA</t>
  </si>
  <si>
    <t>CHEFE DO SETOR DE FISCALIZAÇÃO DO CRMV-CE</t>
  </si>
  <si>
    <t>DANIEL DE ARAÚJO VIANA</t>
  </si>
  <si>
    <t>PRESIDENTE DO CRMV-CE</t>
  </si>
  <si>
    <t>PORTARIA 05/2024</t>
  </si>
  <si>
    <t>BARBALHA, NOVA OLINDA E JUAZEIRO DO NORTE</t>
  </si>
  <si>
    <t>REALIZAR FISCALIZAÇÃO TÉCNICA NO MUNICÍPIO DE BARBALHA, NOVA OLINDA E NA BASE 18, CONFORME PROC. ELET. N.° 0330012.00000036/2024-51.</t>
  </si>
  <si>
    <t>REALIZAR FISCALIZAÇÃO ADMINISTRATIVA NO MUNICÍPIO DE BARBALHA, NOVA OLINDA E NA BASE 18, CONFORME PROC. ELET. N.° 0330012.00000036/2024-51.</t>
  </si>
  <si>
    <t>LEVI SALVADOR DOS SANTOS CANDIDO</t>
  </si>
  <si>
    <t>AGENTE DE FISCAL DO CRMV-CE</t>
  </si>
  <si>
    <t>ARACATI, BEBERIBE, PALHANO, JAGUARIBARA, MORADA NOVA E IBICUITINGA/CE</t>
  </si>
  <si>
    <t>PORTARIA 68/2024</t>
  </si>
  <si>
    <t>DADOS DE DIÁRIAS - PORTARIA 68/2024</t>
  </si>
  <si>
    <t>-</t>
  </si>
  <si>
    <t>ART. 6º  PORTARIA 68/2024</t>
  </si>
  <si>
    <t>FRANCISCO RÉGIS MUNIZ DE SOUZA</t>
  </si>
  <si>
    <t>AGENTE FISCAL DO CRMV-CE</t>
  </si>
  <si>
    <t>ANA CRISTINA FARIAS MOREIRA RIBEIRO</t>
  </si>
  <si>
    <t>SECRETÁRIA GERAL DO CRMV-CE</t>
  </si>
  <si>
    <t>ITAPIPOCA/CE</t>
  </si>
  <si>
    <t>PARTICIPAR DA SOLENIDADE DE ABERTURA DA EXPOITA E MINISTRAR PALESTRA NO SEMINÁRIO DE RT, EM ITAPIPOCA/CE, CONFORME PROC. ELET. N.° 0330021.00000238/2024-14.</t>
  </si>
  <si>
    <t>FRANCISCA ELAINE DA SILVA TAVARES</t>
  </si>
  <si>
    <t>ASSISTENTE FINANCEIRA ESPECIAL/ASSISTENTE DE RECURSOS HUMANOS DO CRMV-CE</t>
  </si>
  <si>
    <t>COORDENADORA TÉCNICA DE FISCALIZAÇÃO DO CRMV-CE</t>
  </si>
  <si>
    <t>DAR SUPORTE ADMINISTRATIVO AO PRESIDENTE DO CRMV-CE E MINISTRAR PALESTRA NO SEMINÁRIO DE RT, CONFORME PROC. ELET. N.º 0330021.00000238/2024-14.</t>
  </si>
  <si>
    <t>PARTICIPAR DA ORGANIZAÇÃO, RECEPÇÃO, CREDENCIAMENTO E CONTROLE DE FREQUÊNCIA DOS PROFISSIONAIS QUE PARTICIPARÃO DO SEMINÁRIO DE RESPONSABILIDADE TÉCNICA NO SEMINÁRIO DE RT NA EXPOITA, EM ITAPIPOCA/CE, CONFORME PROC. ELET. N.º 0330021.00000238/2024-14.</t>
  </si>
  <si>
    <t>REALIZAR FISCALIZAÇÕES DE CARÁTER TÉCNICA, PARA VERIFICAR ATIVIDADE ECONÔMICA DESENVOLVIDA POR EMPRESAS QUE ATUAM NO RAMO DA MEDICINA VETERINÁRIA E ZOOTECNIA, NOS MUNICÍPIOS DAS BASES 03, 05 e 15;  E,
ATENDER OUTRAS DEMANDAS, CONFORME PROC. ELET. N.° 0330012.00000041/2024-06.</t>
  </si>
  <si>
    <t>REALIZAR FISCALIZAÇÕES DE CARÁTER ADMINISTRATIVA, PARA VERIFICAR ATIVIDADE ECONÔMICA DESENVOLVIDA POR EMPRESAS QUE ATUAM NO RAMO DA MEDICINA VETERINÁRIA E ZOOTECNIA, NOS MUNICÍPIOS DAS BASES 03, 05 e 15;  E,
ATENDER OUTRAS DEMANDAS, CONFORME PROC. ELET. N.° 0330012.00000041/2024-06.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</si>
</sst>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7030A0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7" fillId="0" borderId="0" xfId="0" applyFont="1"/>
    <xf numFmtId="0" fontId="6" fillId="0" borderId="3" xfId="0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 wrapText="1"/>
    </xf>
    <xf numFmtId="0" fontId="8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shrinkToFit="1" readingOrder="1"/>
    </xf>
    <xf numFmtId="12" fontId="2" fillId="0" borderId="0" xfId="0" applyNumberFormat="1" applyFont="1" applyAlignment="1">
      <alignment horizontal="center" vertical="center" wrapText="1"/>
    </xf>
    <xf numFmtId="12" fontId="6" fillId="0" borderId="3" xfId="0" applyNumberFormat="1" applyFont="1" applyBorder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2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2" fontId="3" fillId="0" borderId="0" xfId="0" applyNumberFormat="1" applyFont="1" applyAlignment="1">
      <alignment horizontal="center" vertical="center" wrapText="1"/>
    </xf>
    <xf numFmtId="164" fontId="3" fillId="0" borderId="0" xfId="2" applyNumberFormat="1" applyFont="1" applyAlignment="1">
      <alignment horizontal="center" vertical="center" wrapText="1"/>
    </xf>
    <xf numFmtId="164" fontId="3" fillId="2" borderId="0" xfId="2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 wrapText="1" shrinkToFit="1" readingOrder="1"/>
    </xf>
    <xf numFmtId="0" fontId="3" fillId="0" borderId="0" xfId="0" applyFont="1" applyAlignment="1">
      <alignment horizontal="left" vertical="center" wrapText="1"/>
    </xf>
    <xf numFmtId="12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shrinkToFit="1" readingOrder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</cellXfs>
  <cellStyles count="4">
    <cellStyle name="Moeda" xfId="1" builtinId="4"/>
    <cellStyle name="Mo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S20"/>
  <sheetViews>
    <sheetView showGridLines="0" tabSelected="1" topLeftCell="A16" zoomScaleNormal="100" zoomScalePageLayoutView="90" workbookViewId="0">
      <selection activeCell="F17" sqref="F17"/>
    </sheetView>
  </sheetViews>
  <sheetFormatPr defaultColWidth="0" defaultRowHeight="15"/>
  <cols>
    <col min="1" max="1" width="17.140625" style="1" customWidth="1"/>
    <col min="2" max="2" width="19.140625" style="1" customWidth="1"/>
    <col min="3" max="3" width="13.42578125" style="1" customWidth="1"/>
    <col min="4" max="4" width="16.28515625" style="1" customWidth="1"/>
    <col min="5" max="5" width="12.28515625" style="1" customWidth="1"/>
    <col min="6" max="6" width="11.42578125" style="1" customWidth="1"/>
    <col min="7" max="7" width="10" style="1" customWidth="1"/>
    <col min="8" max="8" width="10" style="2" customWidth="1"/>
    <col min="9" max="9" width="17.5703125" style="23" customWidth="1"/>
    <col min="10" max="11" width="17.5703125" style="2" customWidth="1"/>
    <col min="12" max="12" width="16.28515625" style="2" customWidth="1"/>
    <col min="13" max="14" width="10" style="2" customWidth="1"/>
    <col min="15" max="15" width="13.28515625" style="2" customWidth="1"/>
    <col min="16" max="16" width="16.5703125" style="2" customWidth="1"/>
    <col min="17" max="17" width="10" style="2" customWidth="1"/>
    <col min="18" max="18" width="23.42578125" style="3" customWidth="1"/>
  </cols>
  <sheetData>
    <row r="2" spans="1:45" s="4" customFormat="1" ht="18.600000000000001" customHeight="1">
      <c r="A2" s="5"/>
      <c r="B2" s="5"/>
      <c r="C2" s="1"/>
      <c r="D2" s="5"/>
      <c r="E2" s="1"/>
      <c r="F2" s="6"/>
      <c r="G2" s="6"/>
      <c r="H2" s="7"/>
      <c r="I2" s="23"/>
      <c r="J2" s="7"/>
      <c r="K2" s="7"/>
      <c r="L2" s="7"/>
      <c r="M2" s="7"/>
      <c r="N2" s="7"/>
      <c r="O2" s="7"/>
      <c r="P2" s="8"/>
      <c r="Q2" s="7"/>
      <c r="R2" s="3"/>
    </row>
    <row r="3" spans="1:45" s="4" customFormat="1" ht="28.35" customHeight="1">
      <c r="A3" s="42" t="s">
        <v>30</v>
      </c>
      <c r="B3" s="42"/>
      <c r="C3" s="1"/>
      <c r="D3" s="5"/>
      <c r="E3" s="1"/>
      <c r="F3" s="6"/>
      <c r="G3" s="6"/>
      <c r="H3" s="7"/>
      <c r="I3" s="23"/>
      <c r="J3" s="7"/>
      <c r="K3" s="7"/>
      <c r="L3" s="7"/>
      <c r="M3" s="7"/>
      <c r="N3" s="7"/>
      <c r="O3" s="7"/>
      <c r="P3" s="8"/>
      <c r="Q3" s="7"/>
      <c r="R3" s="3"/>
    </row>
    <row r="4" spans="1:45" s="9" customFormat="1" ht="30" customHeight="1">
      <c r="A4" s="40" t="s">
        <v>0</v>
      </c>
      <c r="B4" s="40" t="s">
        <v>1</v>
      </c>
      <c r="C4" s="40" t="s">
        <v>2</v>
      </c>
      <c r="D4" s="40"/>
      <c r="E4" s="40"/>
      <c r="F4" s="40"/>
      <c r="G4" s="40"/>
      <c r="H4" s="45" t="s">
        <v>23</v>
      </c>
      <c r="I4" s="46"/>
      <c r="J4" s="46"/>
      <c r="K4" s="46"/>
      <c r="L4" s="46"/>
      <c r="M4" s="46"/>
      <c r="N4" s="46"/>
      <c r="O4" s="47" t="s">
        <v>3</v>
      </c>
      <c r="P4" s="48"/>
      <c r="Q4" s="41" t="s">
        <v>4</v>
      </c>
      <c r="R4" s="43" t="s">
        <v>5</v>
      </c>
    </row>
    <row r="5" spans="1:45" s="9" customFormat="1" ht="49.5" customHeight="1">
      <c r="A5" s="43"/>
      <c r="B5" s="43"/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1" t="s">
        <v>11</v>
      </c>
      <c r="I5" s="24" t="s">
        <v>12</v>
      </c>
      <c r="J5" s="11" t="s">
        <v>13</v>
      </c>
      <c r="K5" s="11" t="s">
        <v>17</v>
      </c>
      <c r="L5" s="11" t="s">
        <v>18</v>
      </c>
      <c r="M5" s="12" t="s">
        <v>16</v>
      </c>
      <c r="N5" s="12" t="s">
        <v>14</v>
      </c>
      <c r="O5" s="11" t="s">
        <v>24</v>
      </c>
      <c r="P5" s="11" t="s">
        <v>15</v>
      </c>
      <c r="Q5" s="49"/>
      <c r="R5" s="44"/>
    </row>
    <row r="6" spans="1:45" s="15" customFormat="1" ht="141.6" customHeight="1">
      <c r="A6" s="16" t="s">
        <v>25</v>
      </c>
      <c r="B6" s="16" t="s">
        <v>22</v>
      </c>
      <c r="C6" s="17" t="s">
        <v>21</v>
      </c>
      <c r="D6" s="19" t="s">
        <v>31</v>
      </c>
      <c r="E6" s="18" t="s">
        <v>19</v>
      </c>
      <c r="F6" s="19">
        <v>45509</v>
      </c>
      <c r="G6" s="19">
        <v>45513</v>
      </c>
      <c r="H6" s="14">
        <v>250</v>
      </c>
      <c r="I6" s="25">
        <v>4.5</v>
      </c>
      <c r="J6" s="14">
        <v>0</v>
      </c>
      <c r="K6" s="14">
        <v>0</v>
      </c>
      <c r="L6" s="14">
        <v>0</v>
      </c>
      <c r="M6" s="14">
        <f t="shared" ref="M6:M7" si="0">H6*I6+J6</f>
        <v>1125</v>
      </c>
      <c r="N6" s="14">
        <f t="shared" ref="N6:N7" si="1">M6-K6+L6</f>
        <v>1125</v>
      </c>
      <c r="O6" s="20">
        <v>0</v>
      </c>
      <c r="P6" s="21">
        <v>0</v>
      </c>
      <c r="Q6" s="14">
        <f t="shared" ref="Q6:Q7" si="2">N6+O6+P6</f>
        <v>1125</v>
      </c>
      <c r="R6" s="38" t="s">
        <v>32</v>
      </c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</row>
    <row r="7" spans="1:45" s="13" customFormat="1" ht="141.6" customHeight="1">
      <c r="A7" s="16" t="s">
        <v>26</v>
      </c>
      <c r="B7" s="16" t="s">
        <v>27</v>
      </c>
      <c r="C7" s="17" t="s">
        <v>21</v>
      </c>
      <c r="D7" s="17" t="s">
        <v>31</v>
      </c>
      <c r="E7" s="18" t="s">
        <v>19</v>
      </c>
      <c r="F7" s="19">
        <v>45509</v>
      </c>
      <c r="G7" s="19">
        <v>45513</v>
      </c>
      <c r="H7" s="14">
        <v>250</v>
      </c>
      <c r="I7" s="25">
        <v>4.5</v>
      </c>
      <c r="J7" s="14">
        <v>0</v>
      </c>
      <c r="K7" s="14">
        <f t="shared" ref="K7:K8" si="3">40.28*5</f>
        <v>201.4</v>
      </c>
      <c r="L7" s="14">
        <v>0</v>
      </c>
      <c r="M7" s="14">
        <f t="shared" si="0"/>
        <v>1125</v>
      </c>
      <c r="N7" s="14">
        <f t="shared" si="1"/>
        <v>923.6</v>
      </c>
      <c r="O7" s="20">
        <v>0</v>
      </c>
      <c r="P7" s="21">
        <f>154.77+305.44+204.45</f>
        <v>664.66000000000008</v>
      </c>
      <c r="Q7" s="14">
        <f t="shared" si="2"/>
        <v>1588.2600000000002</v>
      </c>
      <c r="R7" s="38" t="s">
        <v>33</v>
      </c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</row>
    <row r="8" spans="1:45" s="13" customFormat="1" ht="141.6" customHeight="1">
      <c r="A8" s="16" t="s">
        <v>34</v>
      </c>
      <c r="B8" s="16" t="s">
        <v>35</v>
      </c>
      <c r="C8" s="17" t="s">
        <v>21</v>
      </c>
      <c r="D8" s="17" t="s">
        <v>31</v>
      </c>
      <c r="E8" s="18" t="s">
        <v>19</v>
      </c>
      <c r="F8" s="19">
        <v>45509</v>
      </c>
      <c r="G8" s="19">
        <v>45513</v>
      </c>
      <c r="H8" s="14">
        <v>250</v>
      </c>
      <c r="I8" s="25">
        <v>4.5</v>
      </c>
      <c r="J8" s="14">
        <v>0</v>
      </c>
      <c r="K8" s="14">
        <f t="shared" si="3"/>
        <v>201.4</v>
      </c>
      <c r="L8" s="14">
        <v>0</v>
      </c>
      <c r="M8" s="14">
        <f t="shared" ref="M8" si="4">H8*I8+J8</f>
        <v>1125</v>
      </c>
      <c r="N8" s="14">
        <f t="shared" ref="N8" si="5">M8-K8+L8</f>
        <v>923.6</v>
      </c>
      <c r="O8" s="20">
        <v>0</v>
      </c>
      <c r="P8" s="21">
        <v>0</v>
      </c>
      <c r="Q8" s="14">
        <f t="shared" ref="Q8" si="6">N8+O8+P8</f>
        <v>923.6</v>
      </c>
      <c r="R8" s="38" t="s">
        <v>33</v>
      </c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</row>
    <row r="9" spans="1:45" s="13" customFormat="1" ht="141.6" customHeight="1">
      <c r="A9" s="36"/>
      <c r="B9" s="36"/>
      <c r="C9" s="28"/>
      <c r="D9" s="28"/>
      <c r="E9" s="29"/>
      <c r="F9" s="30"/>
      <c r="G9" s="30"/>
      <c r="H9" s="31"/>
      <c r="I9" s="32"/>
      <c r="J9" s="31"/>
      <c r="K9" s="31"/>
      <c r="L9" s="31"/>
      <c r="M9" s="31"/>
      <c r="N9" s="31"/>
      <c r="O9" s="33"/>
      <c r="P9" s="34"/>
      <c r="Q9" s="31"/>
      <c r="R9" s="35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</row>
    <row r="10" spans="1:45" s="13" customFormat="1" ht="141.6" customHeight="1">
      <c r="A10" s="36"/>
      <c r="B10" s="36"/>
      <c r="C10" s="28"/>
      <c r="D10" s="28"/>
      <c r="E10" s="29"/>
      <c r="F10" s="30"/>
      <c r="G10" s="30"/>
      <c r="H10" s="31"/>
      <c r="I10" s="32"/>
      <c r="J10" s="31"/>
      <c r="K10" s="31"/>
      <c r="L10" s="31"/>
      <c r="M10" s="31"/>
      <c r="N10" s="31"/>
      <c r="O10" s="33"/>
      <c r="P10" s="34"/>
      <c r="Q10" s="31"/>
      <c r="R10" s="35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</row>
    <row r="11" spans="1:45" s="13" customFormat="1" ht="72" customHeight="1">
      <c r="A11" s="36"/>
      <c r="B11" s="36"/>
      <c r="C11" s="28"/>
      <c r="D11" s="28"/>
      <c r="E11" s="29"/>
      <c r="F11" s="30"/>
      <c r="G11" s="30"/>
      <c r="H11" s="31"/>
      <c r="I11" s="32"/>
      <c r="J11" s="31"/>
      <c r="K11" s="31"/>
      <c r="L11" s="31"/>
      <c r="M11" s="31"/>
      <c r="N11" s="31"/>
      <c r="O11" s="33"/>
      <c r="P11" s="34"/>
      <c r="Q11" s="31"/>
      <c r="R11" s="35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</row>
    <row r="12" spans="1:45" s="13" customFormat="1" ht="21" customHeight="1">
      <c r="A12" s="39" t="s">
        <v>37</v>
      </c>
      <c r="B12" s="39"/>
      <c r="C12" s="1"/>
      <c r="D12" s="5"/>
      <c r="E12" s="1"/>
      <c r="F12" s="6"/>
      <c r="G12" s="6"/>
      <c r="H12" s="7"/>
      <c r="I12" s="23"/>
      <c r="J12" s="7"/>
      <c r="K12" s="7"/>
      <c r="L12" s="7"/>
      <c r="M12" s="7"/>
      <c r="N12" s="7"/>
      <c r="O12" s="7"/>
      <c r="P12" s="8"/>
      <c r="Q12" s="7"/>
      <c r="R12" s="3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s="9" customFormat="1" ht="30" customHeight="1">
      <c r="A13" s="40" t="s">
        <v>0</v>
      </c>
      <c r="B13" s="40" t="s">
        <v>1</v>
      </c>
      <c r="C13" s="40" t="s">
        <v>2</v>
      </c>
      <c r="D13" s="40"/>
      <c r="E13" s="40"/>
      <c r="F13" s="40"/>
      <c r="G13" s="40"/>
      <c r="H13" s="40" t="s">
        <v>38</v>
      </c>
      <c r="I13" s="40"/>
      <c r="J13" s="40"/>
      <c r="K13" s="40"/>
      <c r="L13" s="40"/>
      <c r="M13" s="40"/>
      <c r="N13" s="40"/>
      <c r="O13" s="41" t="s">
        <v>3</v>
      </c>
      <c r="P13" s="41"/>
      <c r="Q13" s="41" t="s">
        <v>4</v>
      </c>
      <c r="R13" s="40" t="s">
        <v>5</v>
      </c>
    </row>
    <row r="14" spans="1:45" s="9" customFormat="1" ht="49.5" customHeight="1">
      <c r="A14" s="40"/>
      <c r="B14" s="40"/>
      <c r="C14" s="26" t="s">
        <v>6</v>
      </c>
      <c r="D14" s="26" t="s">
        <v>7</v>
      </c>
      <c r="E14" s="26" t="s">
        <v>8</v>
      </c>
      <c r="F14" s="26" t="s">
        <v>9</v>
      </c>
      <c r="G14" s="26" t="s">
        <v>10</v>
      </c>
      <c r="H14" s="27" t="s">
        <v>11</v>
      </c>
      <c r="I14" s="37" t="s">
        <v>12</v>
      </c>
      <c r="J14" s="27" t="s">
        <v>13</v>
      </c>
      <c r="K14" s="27" t="s">
        <v>39</v>
      </c>
      <c r="L14" s="27" t="s">
        <v>18</v>
      </c>
      <c r="M14" s="27" t="s">
        <v>16</v>
      </c>
      <c r="N14" s="27" t="s">
        <v>14</v>
      </c>
      <c r="O14" s="27" t="s">
        <v>40</v>
      </c>
      <c r="P14" s="27" t="s">
        <v>15</v>
      </c>
      <c r="Q14" s="41"/>
      <c r="R14" s="40"/>
    </row>
    <row r="15" spans="1:45" s="13" customFormat="1" ht="200.25" customHeight="1">
      <c r="A15" s="16" t="s">
        <v>25</v>
      </c>
      <c r="B15" s="16" t="s">
        <v>22</v>
      </c>
      <c r="C15" s="17" t="s">
        <v>21</v>
      </c>
      <c r="D15" s="19" t="s">
        <v>36</v>
      </c>
      <c r="E15" s="18" t="s">
        <v>19</v>
      </c>
      <c r="F15" s="19">
        <v>45523</v>
      </c>
      <c r="G15" s="19">
        <v>45527</v>
      </c>
      <c r="H15" s="14">
        <v>250</v>
      </c>
      <c r="I15" s="25">
        <v>4.5</v>
      </c>
      <c r="J15" s="14">
        <v>0</v>
      </c>
      <c r="K15" s="14">
        <f>40.28*0</f>
        <v>0</v>
      </c>
      <c r="L15" s="14">
        <v>0</v>
      </c>
      <c r="M15" s="14">
        <f t="shared" ref="M15:M17" si="7">H15*I15+J15</f>
        <v>1125</v>
      </c>
      <c r="N15" s="14">
        <f t="shared" ref="N15:N17" si="8">M15-K15+L15</f>
        <v>1125</v>
      </c>
      <c r="O15" s="20">
        <v>0</v>
      </c>
      <c r="P15" s="21">
        <v>0</v>
      </c>
      <c r="Q15" s="14">
        <f t="shared" ref="Q15:Q17" si="9">N15+O15+P15</f>
        <v>1125</v>
      </c>
      <c r="R15" s="38" t="s">
        <v>52</v>
      </c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</row>
    <row r="16" spans="1:45" s="13" customFormat="1" ht="200.25" customHeight="1">
      <c r="A16" s="16" t="s">
        <v>41</v>
      </c>
      <c r="B16" s="16" t="s">
        <v>42</v>
      </c>
      <c r="C16" s="17" t="s">
        <v>21</v>
      </c>
      <c r="D16" s="17" t="s">
        <v>36</v>
      </c>
      <c r="E16" s="18" t="s">
        <v>19</v>
      </c>
      <c r="F16" s="19">
        <v>45523</v>
      </c>
      <c r="G16" s="19">
        <v>45527</v>
      </c>
      <c r="H16" s="14">
        <v>250</v>
      </c>
      <c r="I16" s="25">
        <v>4.5</v>
      </c>
      <c r="J16" s="14">
        <v>0</v>
      </c>
      <c r="K16" s="14">
        <f>40.28*0</f>
        <v>0</v>
      </c>
      <c r="L16" s="14">
        <v>0</v>
      </c>
      <c r="M16" s="14">
        <f t="shared" si="7"/>
        <v>1125</v>
      </c>
      <c r="N16" s="14">
        <f t="shared" si="8"/>
        <v>1125</v>
      </c>
      <c r="O16" s="20">
        <v>0</v>
      </c>
      <c r="P16" s="21">
        <f>180.04+79+150+249.96</f>
        <v>659</v>
      </c>
      <c r="Q16" s="14">
        <f t="shared" si="9"/>
        <v>1784</v>
      </c>
      <c r="R16" s="38" t="s">
        <v>53</v>
      </c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</row>
    <row r="17" spans="1:45" s="13" customFormat="1" ht="200.25" customHeight="1">
      <c r="A17" s="16" t="s">
        <v>28</v>
      </c>
      <c r="B17" s="16" t="s">
        <v>29</v>
      </c>
      <c r="C17" s="17" t="s">
        <v>21</v>
      </c>
      <c r="D17" s="17" t="s">
        <v>45</v>
      </c>
      <c r="E17" s="18" t="s">
        <v>19</v>
      </c>
      <c r="F17" s="19">
        <v>45529</v>
      </c>
      <c r="G17" s="19">
        <v>45531</v>
      </c>
      <c r="H17" s="14">
        <v>385</v>
      </c>
      <c r="I17" s="25">
        <v>2.5</v>
      </c>
      <c r="J17" s="14">
        <v>0</v>
      </c>
      <c r="K17" s="14">
        <v>0</v>
      </c>
      <c r="L17" s="14">
        <v>0</v>
      </c>
      <c r="M17" s="14">
        <f t="shared" si="7"/>
        <v>962.5</v>
      </c>
      <c r="N17" s="14">
        <f t="shared" si="8"/>
        <v>962.5</v>
      </c>
      <c r="O17" s="20">
        <v>0</v>
      </c>
      <c r="P17" s="21">
        <v>0</v>
      </c>
      <c r="Q17" s="14">
        <f t="shared" si="9"/>
        <v>962.5</v>
      </c>
      <c r="R17" s="38" t="s">
        <v>46</v>
      </c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</row>
    <row r="18" spans="1:45" s="13" customFormat="1" ht="200.25" customHeight="1">
      <c r="A18" s="16" t="s">
        <v>43</v>
      </c>
      <c r="B18" s="16" t="s">
        <v>44</v>
      </c>
      <c r="C18" s="17" t="s">
        <v>21</v>
      </c>
      <c r="D18" s="17" t="s">
        <v>45</v>
      </c>
      <c r="E18" s="18" t="s">
        <v>19</v>
      </c>
      <c r="F18" s="19">
        <v>45529</v>
      </c>
      <c r="G18" s="19">
        <v>45531</v>
      </c>
      <c r="H18" s="14">
        <v>385</v>
      </c>
      <c r="I18" s="25">
        <v>2.5</v>
      </c>
      <c r="J18" s="14">
        <v>0</v>
      </c>
      <c r="K18" s="14">
        <v>0</v>
      </c>
      <c r="L18" s="14">
        <v>0</v>
      </c>
      <c r="M18" s="14">
        <f t="shared" ref="M18" si="10">H18*I18+J18</f>
        <v>962.5</v>
      </c>
      <c r="N18" s="14">
        <f t="shared" ref="N18" si="11">M18-K18+L18</f>
        <v>962.5</v>
      </c>
      <c r="O18" s="20">
        <v>0</v>
      </c>
      <c r="P18" s="21">
        <v>0</v>
      </c>
      <c r="Q18" s="14">
        <f t="shared" ref="Q18" si="12">N18+O18+P18</f>
        <v>962.5</v>
      </c>
      <c r="R18" s="38" t="s">
        <v>46</v>
      </c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</row>
    <row r="19" spans="1:45" s="13" customFormat="1" ht="200.25" customHeight="1">
      <c r="A19" s="16" t="s">
        <v>20</v>
      </c>
      <c r="B19" s="16" t="s">
        <v>49</v>
      </c>
      <c r="C19" s="17" t="s">
        <v>21</v>
      </c>
      <c r="D19" s="17" t="s">
        <v>45</v>
      </c>
      <c r="E19" s="18" t="s">
        <v>19</v>
      </c>
      <c r="F19" s="19">
        <v>45529</v>
      </c>
      <c r="G19" s="19">
        <v>45531</v>
      </c>
      <c r="H19" s="14">
        <v>250</v>
      </c>
      <c r="I19" s="25">
        <v>2.5</v>
      </c>
      <c r="J19" s="14">
        <v>0</v>
      </c>
      <c r="K19" s="14">
        <v>0</v>
      </c>
      <c r="L19" s="14">
        <v>0</v>
      </c>
      <c r="M19" s="14">
        <f>H19*I19+J19</f>
        <v>625</v>
      </c>
      <c r="N19" s="14">
        <f>M19-K19+L19</f>
        <v>625</v>
      </c>
      <c r="O19" s="20">
        <v>0</v>
      </c>
      <c r="P19" s="21">
        <f>244.14</f>
        <v>244.14</v>
      </c>
      <c r="Q19" s="14">
        <f t="shared" ref="Q19" si="13">N19+O19+P19</f>
        <v>869.14</v>
      </c>
      <c r="R19" s="22" t="s">
        <v>50</v>
      </c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</row>
    <row r="20" spans="1:45" s="13" customFormat="1" ht="200.25" customHeight="1">
      <c r="A20" s="16" t="s">
        <v>47</v>
      </c>
      <c r="B20" s="16" t="s">
        <v>48</v>
      </c>
      <c r="C20" s="17" t="s">
        <v>21</v>
      </c>
      <c r="D20" s="17" t="s">
        <v>45</v>
      </c>
      <c r="E20" s="18" t="s">
        <v>19</v>
      </c>
      <c r="F20" s="19">
        <v>45529</v>
      </c>
      <c r="G20" s="19">
        <v>45531</v>
      </c>
      <c r="H20" s="14">
        <v>250</v>
      </c>
      <c r="I20" s="25">
        <v>2.5</v>
      </c>
      <c r="J20" s="14">
        <v>0</v>
      </c>
      <c r="K20" s="14">
        <v>0</v>
      </c>
      <c r="L20" s="14">
        <v>0</v>
      </c>
      <c r="M20" s="14">
        <f>H20*I20+J20</f>
        <v>625</v>
      </c>
      <c r="N20" s="14">
        <f>M20-K20+L20</f>
        <v>625</v>
      </c>
      <c r="O20" s="20">
        <v>0</v>
      </c>
      <c r="P20" s="21">
        <v>0</v>
      </c>
      <c r="Q20" s="14">
        <f t="shared" ref="Q20" si="14">N20+O20+P20</f>
        <v>625</v>
      </c>
      <c r="R20" s="22" t="s">
        <v>51</v>
      </c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</row>
  </sheetData>
  <mergeCells count="23">
    <mergeCell ref="R8:AS8"/>
    <mergeCell ref="R7:AS7"/>
    <mergeCell ref="A3:B3"/>
    <mergeCell ref="R4:R5"/>
    <mergeCell ref="B4:B5"/>
    <mergeCell ref="C4:G4"/>
    <mergeCell ref="H4:N4"/>
    <mergeCell ref="O4:P4"/>
    <mergeCell ref="Q4:Q5"/>
    <mergeCell ref="A4:A5"/>
    <mergeCell ref="R6:AS6"/>
    <mergeCell ref="R15:AS15"/>
    <mergeCell ref="R16:AS16"/>
    <mergeCell ref="R17:AS17"/>
    <mergeCell ref="R18:AS18"/>
    <mergeCell ref="A12:B12"/>
    <mergeCell ref="A13:A14"/>
    <mergeCell ref="B13:B14"/>
    <mergeCell ref="C13:G13"/>
    <mergeCell ref="H13:N13"/>
    <mergeCell ref="O13:P13"/>
    <mergeCell ref="Q13:Q14"/>
    <mergeCell ref="R13:R14"/>
  </mergeCells>
  <pageMargins left="0.25" right="0.25" top="0.75" bottom="0.75" header="0.3" footer="0.3"/>
  <pageSetup paperSize="9" scale="54" fitToHeight="0" orientation="landscape" r:id="rId1"/>
  <headerFooter>
    <oddHeader xml:space="preserve">&amp;C&amp;"Times New Roman,Normal"CONSELHO REGIONAL DE MEDICINCA VETERINÁRIA DO ESTADO DO CEARÁ
RELATÓRIO DE VIAGENS TERRESTRE E DIÁRIAS - ANO 2024
PERÍODO DE 01 A 31/08/2024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2024-10-16T11:36:57Z</cp:lastPrinted>
  <dcterms:created xsi:type="dcterms:W3CDTF">2018-02-28T13:04:00Z</dcterms:created>
  <dcterms:modified xsi:type="dcterms:W3CDTF">2024-10-16T18:19:02Z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