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/>
  <mc:AlternateContent xmlns:mc="http://schemas.openxmlformats.org/markup-compatibility/2006">
    <mc:Choice Requires="x15">
      <x15ac:absPath xmlns:x15ac="http://schemas.microsoft.com/office/spreadsheetml/2010/11/ac" url="\\192.168.1.250\financeiro\FINANCEIRO\PORTAL TRANSPARENCIA\2024\JULHO\"/>
    </mc:Choice>
  </mc:AlternateContent>
  <xr:revisionPtr revIDLastSave="0" documentId="13_ncr:1_{A87AE9FC-F3EF-412E-8433-6BA734C367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HO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3" i="4" l="1"/>
  <c r="N12" i="4"/>
  <c r="N11" i="4"/>
  <c r="N10" i="4"/>
  <c r="N9" i="4"/>
  <c r="N8" i="4"/>
  <c r="N7" i="4"/>
  <c r="N6" i="4"/>
  <c r="M9" i="4"/>
  <c r="M10" i="4"/>
  <c r="M11" i="4"/>
  <c r="M12" i="4"/>
  <c r="M13" i="4"/>
  <c r="M8" i="4"/>
  <c r="M7" i="4"/>
  <c r="M6" i="4"/>
  <c r="P11" i="4"/>
  <c r="P8" i="4"/>
  <c r="K11" i="4"/>
  <c r="K10" i="4"/>
  <c r="K9" i="4"/>
  <c r="K6" i="4"/>
  <c r="K7" i="4"/>
  <c r="Q13" i="4" l="1"/>
  <c r="Q9" i="4"/>
  <c r="Q10" i="4"/>
  <c r="Q12" i="4"/>
  <c r="Q11" i="4"/>
  <c r="Q7" i="4"/>
  <c r="Q6" i="4"/>
  <c r="Q8" i="4"/>
</calcChain>
</file>

<file path=xl/sharedStrings.xml><?xml version="1.0" encoding="utf-8"?>
<sst xmlns="http://schemas.openxmlformats.org/spreadsheetml/2006/main" count="69" uniqueCount="49">
  <si>
    <t>PASSAGEIRO</t>
  </si>
  <si>
    <t>CARGO/FUNÇÃO</t>
  </si>
  <si>
    <t>DADOS DO DESLOCAMENTO</t>
  </si>
  <si>
    <t>VALOR GASTO COM COMBUSTÍVEL</t>
  </si>
  <si>
    <t>CUSTO TOTAL DA VIAGEM</t>
  </si>
  <si>
    <t>MOTIVO DA VIAGEM</t>
  </si>
  <si>
    <t>ORIGEM</t>
  </si>
  <si>
    <t>DESTINO</t>
  </si>
  <si>
    <t>TIPO DE VEÍCULO</t>
  </si>
  <si>
    <t>DATA DA IDA</t>
  </si>
  <si>
    <t>DATA DA VOLTA</t>
  </si>
  <si>
    <t>VALOR UNITÁRIO DA DIÁRIA</t>
  </si>
  <si>
    <t>QUANTIDADE DE DIÁRIAS</t>
  </si>
  <si>
    <t>COMPLEMENTO DE DIÁRIAS</t>
  </si>
  <si>
    <t>VALOR LÍQUIDO DAS DIÁRIAS</t>
  </si>
  <si>
    <t>SUPRIMENTOS DE FUNDOS</t>
  </si>
  <si>
    <t>VALOR BRUTO DAS DIÁRIAS</t>
  </si>
  <si>
    <t xml:space="preserve">DESCONTO PARÁGRAFO 1º - ART. 10º </t>
  </si>
  <si>
    <t>ADICIONAL DE DIÁRIAS - ART. 11º</t>
  </si>
  <si>
    <t>VEÍCULO DO CRMV-CE</t>
  </si>
  <si>
    <t>FABIANA VINHAS RODRIGUES</t>
  </si>
  <si>
    <t>ASSESSORA TÉCNICA DE FISCALIZAÇÃO DO CRMV-CE</t>
  </si>
  <si>
    <t>FORTALEZA/CE</t>
  </si>
  <si>
    <t>ASSESSOR TÉCNICO DE FISCALIZAÇÃO DO CRMV-CE</t>
  </si>
  <si>
    <t>DADOS DE DIÁRIAS - PORTARIA 05/2024</t>
  </si>
  <si>
    <t>ART. 6º DA PORTARIA 05/2024</t>
  </si>
  <si>
    <t>FELIPE DOURADO DE ARAGÃO PINHEIRO</t>
  </si>
  <si>
    <t>CARLOS JOSÉ DE FREITAS PEREIRA</t>
  </si>
  <si>
    <t>CHEFE DO SETOR DE FISCALIZAÇÃO DO CRMV-CE</t>
  </si>
  <si>
    <t>DANIEL DE ARAÚJO VIANA</t>
  </si>
  <si>
    <t>PRESIDENTE DO CRMV-CE</t>
  </si>
  <si>
    <t>ACOMPANHAR O ATENDIMENTO AO PÚBLICO NO STAND DO CRMV-CE; MINISTRAR PALESTRA SOBRE MAUS-TRATOS NAS DEPENDÊNCIAS DA UNILEÃO E MINISTRAR PALESTRA NO SEMINÁRIO DE RT, EM CRATO/CE, CONFORME PROC. ELET. N° 0330021.00000194/2024-22.</t>
  </si>
  <si>
    <t>PATRÍCIA EMÍLIA GOMES FACÓ</t>
  </si>
  <si>
    <t>TESOUREIRA DO CRMV-CE</t>
  </si>
  <si>
    <t>CRATO/CE</t>
  </si>
  <si>
    <t>MINISTRAR PALESTRA NO SEMINÁRIO DE RT, EM CRATO/CE, CONFORME PROC. ELET. N° 0330021.00000194/2024-22.</t>
  </si>
  <si>
    <t>DAR SUPORTE ADMINISTRATIVO AO PRESIDENTE DO CRMV-CE E FAZER O CERIMONIAL DO SEMINÁRIO DE RT, EM CRATO/CE, CONFORME PROC. ELET. N° 0330021.00000194/2024-22.</t>
  </si>
  <si>
    <t>FRANCISCA ELAINE DA SILVA TAVARES</t>
  </si>
  <si>
    <t>ASSISTENTE FINANCEIRA ESPECIAL DO CRMV-CE</t>
  </si>
  <si>
    <t>DAR SUPORTE A CHEFE DO SETOR DE REGISTRO E COBRANÇA NO STAND DO CRMV-CE E FICAR RESPONSÁVEL PELA ORGANIZAÇÃO, RECEPÇÃO, CREDENCIAMENTO E CONTROLE DE FREQUÊNCIA DOS PROFISSIONAIS QUE PARTICIPARÃO DOS 2 SEMINÁRIOS DE RESPONSABILIDADE TÉCNICA, EM CRATO/CE, CONFORME PROC. ELET. N.º 0330021.00000194/2024-22.</t>
  </si>
  <si>
    <t>PATRÍCIA PEREIRA DOS SANTOS</t>
  </si>
  <si>
    <t>CHEFE DO SETOR DE REGISTRO E COBRANÇA DO CRMV-CE</t>
  </si>
  <si>
    <t>OBJETIVO DE ATENDER AOS MÉDICOS VETERINÁRIOS, ZOOTECNISTAS E SOCIEDADE NO STAND DO CRMV-CE, EM CRATO/CE, CONFORME PROC. ELET. N.º 0330021.00000194/2024-22.</t>
  </si>
  <si>
    <t>TAUÁ/CE</t>
  </si>
  <si>
    <t>REALIZAR FISCALIZAÇÕES NO MULTIRÃO DE CASTRAÇÃO QUE OCORRERÁ EM TAUÁ/CE, EM ATENDIMENTO A DENUNCIA ANONIMA POR TELEFONE, CONFORME PROC. ELET. N.º 0330021.00000205/2024-20.</t>
  </si>
  <si>
    <t>REALIZAR FISCALIZAÇÕES TÉCNICA NO MULTIRÃO DE CASTRAÇÃO QUE OCORRERÁ EM TAUÁ/CE, EM ATENDIMENTO A DENUNCIA ANONIMA POR TELEFONE, CONFORME PROC. ELET. N.º 0330021.00000205/2024-20.</t>
  </si>
  <si>
    <t>CYRO REGIS QUEIROZ ALENCAR</t>
  </si>
  <si>
    <t>ASSESSOR JURIDICO DO CRMV-CE</t>
  </si>
  <si>
    <t>ACOMPANHAR A  FISCALIZAÇÃO NO MULTIRÃO DE CASTRAÇÃO QUE OCORRERÁ EM TAUÁ/CE, EM ATENDIMENTO A DENUNCIA ANONIMA POR TELEFONE, CONFORME PROC. ELET. N.º 0330021.00000205/2024-20.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</si>
</sst>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&quot;R$&quot;\ #,##0.00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8.5"/>
      <color theme="1"/>
      <name val="Times New Roman"/>
      <family val="1"/>
    </font>
    <font>
      <sz val="8.5"/>
      <color theme="1"/>
      <name val="Times New Roman"/>
      <family val="1"/>
    </font>
    <font>
      <sz val="11"/>
      <color rgb="FFFF0000"/>
      <name val="Times New Roman"/>
      <family val="1"/>
    </font>
    <font>
      <sz val="11"/>
      <color rgb="FF7030A0"/>
      <name val="Times New Roman"/>
      <family val="1"/>
    </font>
    <font>
      <sz val="8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3" fillId="2" borderId="0" xfId="0" applyNumberFormat="1" applyFont="1" applyFill="1" applyAlignment="1">
      <alignment horizontal="center" vertical="center" wrapText="1"/>
    </xf>
    <xf numFmtId="0" fontId="7" fillId="0" borderId="0" xfId="0" applyFont="1"/>
    <xf numFmtId="0" fontId="6" fillId="0" borderId="3" xfId="0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  <xf numFmtId="164" fontId="6" fillId="0" borderId="6" xfId="1" applyNumberFormat="1" applyFont="1" applyBorder="1" applyAlignment="1">
      <alignment horizontal="center" vertical="center" wrapText="1"/>
    </xf>
    <xf numFmtId="0" fontId="8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0" fontId="9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2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4" fontId="3" fillId="0" borderId="1" xfId="2" applyNumberFormat="1" applyFont="1" applyBorder="1" applyAlignment="1">
      <alignment horizontal="center" vertical="center" wrapText="1"/>
    </xf>
    <xf numFmtId="164" fontId="3" fillId="2" borderId="1" xfId="2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shrinkToFit="1" readingOrder="1"/>
    </xf>
    <xf numFmtId="12" fontId="2" fillId="0" borderId="0" xfId="0" applyNumberFormat="1" applyFont="1" applyAlignment="1">
      <alignment horizontal="center" vertical="center" wrapText="1"/>
    </xf>
    <xf numFmtId="12" fontId="6" fillId="0" borderId="3" xfId="0" applyNumberFormat="1" applyFont="1" applyBorder="1" applyAlignment="1">
      <alignment horizontal="center" vertical="center" wrapText="1"/>
    </xf>
    <xf numFmtId="12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 shrinkToFit="1" readingOrder="1"/>
    </xf>
    <xf numFmtId="0" fontId="5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164" fontId="6" fillId="0" borderId="5" xfId="1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 wrapText="1"/>
    </xf>
    <xf numFmtId="164" fontId="6" fillId="0" borderId="3" xfId="1" applyNumberFormat="1" applyFont="1" applyBorder="1" applyAlignment="1">
      <alignment horizontal="center" vertical="center" wrapText="1"/>
    </xf>
  </cellXfs>
  <cellStyles count="4">
    <cellStyle name="Moeda" xfId="1" builtinId="4"/>
    <cellStyle name="Moeda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S13"/>
  <sheetViews>
    <sheetView showGridLines="0" tabSelected="1" view="pageLayout" topLeftCell="A9" zoomScale="90" zoomScaleNormal="100" zoomScalePageLayoutView="90" workbookViewId="0">
      <selection activeCell="K10" sqref="K10"/>
    </sheetView>
  </sheetViews>
  <sheetFormatPr defaultColWidth="0" defaultRowHeight="15"/>
  <cols>
    <col min="1" max="1" width="17.140625" style="1" customWidth="1"/>
    <col min="2" max="2" width="19.140625" style="1" customWidth="1"/>
    <col min="3" max="3" width="13.42578125" style="1" customWidth="1"/>
    <col min="4" max="4" width="16.28515625" style="1" customWidth="1"/>
    <col min="5" max="5" width="12.28515625" style="1" customWidth="1"/>
    <col min="6" max="6" width="11.42578125" style="1" customWidth="1"/>
    <col min="7" max="7" width="10" style="1" customWidth="1"/>
    <col min="8" max="8" width="10" style="2" customWidth="1"/>
    <col min="9" max="9" width="17.5703125" style="23" customWidth="1"/>
    <col min="10" max="11" width="17.5703125" style="2" customWidth="1"/>
    <col min="12" max="12" width="16.28515625" style="2" customWidth="1"/>
    <col min="13" max="14" width="10" style="2" customWidth="1"/>
    <col min="15" max="15" width="13.28515625" style="2" customWidth="1"/>
    <col min="16" max="16" width="16.5703125" style="2" customWidth="1"/>
    <col min="17" max="17" width="10" style="2" customWidth="1"/>
    <col min="18" max="18" width="23.42578125" style="3" customWidth="1"/>
  </cols>
  <sheetData>
    <row r="2" spans="1:45" s="4" customFormat="1" ht="18.600000000000001" customHeight="1">
      <c r="A2" s="5"/>
      <c r="B2" s="5"/>
      <c r="C2" s="1"/>
      <c r="D2" s="5"/>
      <c r="E2" s="1"/>
      <c r="F2" s="6"/>
      <c r="G2" s="6"/>
      <c r="H2" s="7"/>
      <c r="I2" s="23"/>
      <c r="J2" s="7"/>
      <c r="K2" s="7"/>
      <c r="L2" s="7"/>
      <c r="M2" s="7"/>
      <c r="N2" s="7"/>
      <c r="O2" s="7"/>
      <c r="P2" s="8"/>
      <c r="Q2" s="7"/>
      <c r="R2" s="3"/>
    </row>
    <row r="3" spans="1:45" s="4" customFormat="1" ht="28.35" customHeight="1">
      <c r="A3" s="27"/>
      <c r="B3" s="27"/>
      <c r="C3" s="1"/>
      <c r="D3" s="5"/>
      <c r="E3" s="1"/>
      <c r="F3" s="6"/>
      <c r="G3" s="6"/>
      <c r="H3" s="7"/>
      <c r="I3" s="23"/>
      <c r="J3" s="7"/>
      <c r="K3" s="7"/>
      <c r="L3" s="7"/>
      <c r="M3" s="7"/>
      <c r="N3" s="7"/>
      <c r="O3" s="7"/>
      <c r="P3" s="8"/>
      <c r="Q3" s="7"/>
      <c r="R3" s="3"/>
    </row>
    <row r="4" spans="1:45" s="9" customFormat="1" ht="30" customHeight="1">
      <c r="A4" s="30" t="s">
        <v>0</v>
      </c>
      <c r="B4" s="30" t="s">
        <v>1</v>
      </c>
      <c r="C4" s="30" t="s">
        <v>2</v>
      </c>
      <c r="D4" s="30"/>
      <c r="E4" s="30"/>
      <c r="F4" s="30"/>
      <c r="G4" s="30"/>
      <c r="H4" s="31" t="s">
        <v>24</v>
      </c>
      <c r="I4" s="32"/>
      <c r="J4" s="32"/>
      <c r="K4" s="32"/>
      <c r="L4" s="32"/>
      <c r="M4" s="32"/>
      <c r="N4" s="32"/>
      <c r="O4" s="33" t="s">
        <v>3</v>
      </c>
      <c r="P4" s="34"/>
      <c r="Q4" s="35" t="s">
        <v>4</v>
      </c>
      <c r="R4" s="28" t="s">
        <v>5</v>
      </c>
    </row>
    <row r="5" spans="1:45" s="9" customFormat="1" ht="49.5" customHeight="1">
      <c r="A5" s="28"/>
      <c r="B5" s="28"/>
      <c r="C5" s="10" t="s">
        <v>6</v>
      </c>
      <c r="D5" s="10" t="s">
        <v>7</v>
      </c>
      <c r="E5" s="10" t="s">
        <v>8</v>
      </c>
      <c r="F5" s="10" t="s">
        <v>9</v>
      </c>
      <c r="G5" s="10" t="s">
        <v>10</v>
      </c>
      <c r="H5" s="11" t="s">
        <v>11</v>
      </c>
      <c r="I5" s="24" t="s">
        <v>12</v>
      </c>
      <c r="J5" s="11" t="s">
        <v>13</v>
      </c>
      <c r="K5" s="11" t="s">
        <v>17</v>
      </c>
      <c r="L5" s="11" t="s">
        <v>18</v>
      </c>
      <c r="M5" s="12" t="s">
        <v>16</v>
      </c>
      <c r="N5" s="12" t="s">
        <v>14</v>
      </c>
      <c r="O5" s="11" t="s">
        <v>25</v>
      </c>
      <c r="P5" s="11" t="s">
        <v>15</v>
      </c>
      <c r="Q5" s="36"/>
      <c r="R5" s="29"/>
    </row>
    <row r="6" spans="1:45" s="15" customFormat="1" ht="194.25" customHeight="1">
      <c r="A6" s="16" t="s">
        <v>29</v>
      </c>
      <c r="B6" s="16" t="s">
        <v>30</v>
      </c>
      <c r="C6" s="17" t="s">
        <v>22</v>
      </c>
      <c r="D6" s="19" t="s">
        <v>34</v>
      </c>
      <c r="E6" s="18" t="s">
        <v>19</v>
      </c>
      <c r="F6" s="19">
        <v>45486</v>
      </c>
      <c r="G6" s="19">
        <v>45491</v>
      </c>
      <c r="H6" s="14">
        <v>385</v>
      </c>
      <c r="I6" s="25">
        <v>5.5</v>
      </c>
      <c r="J6" s="14">
        <v>0</v>
      </c>
      <c r="K6" s="14">
        <f>40.28*0</f>
        <v>0</v>
      </c>
      <c r="L6" s="14">
        <v>0</v>
      </c>
      <c r="M6" s="14">
        <f>H6*I6+J6+L6</f>
        <v>2117.5</v>
      </c>
      <c r="N6" s="14">
        <f>M6-K6</f>
        <v>2117.5</v>
      </c>
      <c r="O6" s="20">
        <v>0</v>
      </c>
      <c r="P6" s="21">
        <v>0</v>
      </c>
      <c r="Q6" s="14">
        <f t="shared" ref="Q6:Q7" si="0">N6+O6+P6</f>
        <v>2117.5</v>
      </c>
      <c r="R6" s="26" t="s">
        <v>31</v>
      </c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</row>
    <row r="7" spans="1:45" s="13" customFormat="1" ht="200.25" customHeight="1">
      <c r="A7" s="16" t="s">
        <v>32</v>
      </c>
      <c r="B7" s="16" t="s">
        <v>33</v>
      </c>
      <c r="C7" s="17" t="s">
        <v>22</v>
      </c>
      <c r="D7" s="17" t="s">
        <v>34</v>
      </c>
      <c r="E7" s="18" t="s">
        <v>19</v>
      </c>
      <c r="F7" s="19">
        <v>45486</v>
      </c>
      <c r="G7" s="19">
        <v>45491</v>
      </c>
      <c r="H7" s="14">
        <v>385</v>
      </c>
      <c r="I7" s="25">
        <v>5.5</v>
      </c>
      <c r="J7" s="14">
        <v>0</v>
      </c>
      <c r="K7" s="14">
        <f>40.28*0</f>
        <v>0</v>
      </c>
      <c r="L7" s="14">
        <v>0</v>
      </c>
      <c r="M7" s="14">
        <f>H7*I7+J7+L7</f>
        <v>2117.5</v>
      </c>
      <c r="N7" s="14">
        <f>M7-K7</f>
        <v>2117.5</v>
      </c>
      <c r="O7" s="20">
        <v>0</v>
      </c>
      <c r="P7" s="21">
        <v>0</v>
      </c>
      <c r="Q7" s="14">
        <f t="shared" si="0"/>
        <v>2117.5</v>
      </c>
      <c r="R7" s="26" t="s">
        <v>35</v>
      </c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</row>
    <row r="8" spans="1:45" s="13" customFormat="1" ht="200.25" customHeight="1">
      <c r="A8" s="16" t="s">
        <v>20</v>
      </c>
      <c r="B8" s="16" t="s">
        <v>21</v>
      </c>
      <c r="C8" s="17" t="s">
        <v>22</v>
      </c>
      <c r="D8" s="17" t="s">
        <v>34</v>
      </c>
      <c r="E8" s="18" t="s">
        <v>19</v>
      </c>
      <c r="F8" s="19">
        <v>45486</v>
      </c>
      <c r="G8" s="19">
        <v>45491</v>
      </c>
      <c r="H8" s="14">
        <v>250</v>
      </c>
      <c r="I8" s="25">
        <v>5.5</v>
      </c>
      <c r="J8" s="14">
        <v>0</v>
      </c>
      <c r="K8" s="14">
        <v>0</v>
      </c>
      <c r="L8" s="14">
        <v>0</v>
      </c>
      <c r="M8" s="14">
        <f>H8*I8+J8+L8</f>
        <v>1375</v>
      </c>
      <c r="N8" s="14">
        <f>M8-K8</f>
        <v>1375</v>
      </c>
      <c r="O8" s="20">
        <v>0</v>
      </c>
      <c r="P8" s="21">
        <f>188.09+309.41+211.75</f>
        <v>709.25</v>
      </c>
      <c r="Q8" s="14">
        <f t="shared" ref="Q8:Q10" si="1">N8+O8+P8</f>
        <v>2084.25</v>
      </c>
      <c r="R8" s="26" t="s">
        <v>36</v>
      </c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</row>
    <row r="9" spans="1:45" s="13" customFormat="1" ht="200.25" customHeight="1">
      <c r="A9" s="16" t="s">
        <v>37</v>
      </c>
      <c r="B9" s="16" t="s">
        <v>38</v>
      </c>
      <c r="C9" s="17" t="s">
        <v>22</v>
      </c>
      <c r="D9" s="17" t="s">
        <v>34</v>
      </c>
      <c r="E9" s="18" t="s">
        <v>19</v>
      </c>
      <c r="F9" s="19">
        <v>45486</v>
      </c>
      <c r="G9" s="19">
        <v>45491</v>
      </c>
      <c r="H9" s="14">
        <v>250</v>
      </c>
      <c r="I9" s="25">
        <v>5.5</v>
      </c>
      <c r="J9" s="14">
        <v>0</v>
      </c>
      <c r="K9" s="14">
        <f>40.28*4</f>
        <v>161.12</v>
      </c>
      <c r="L9" s="14">
        <v>0</v>
      </c>
      <c r="M9" s="14">
        <f t="shared" ref="M9:M13" si="2">H9*I9+J9+L9</f>
        <v>1375</v>
      </c>
      <c r="N9" s="14">
        <f>M9-K9</f>
        <v>1213.8800000000001</v>
      </c>
      <c r="O9" s="20">
        <v>0</v>
      </c>
      <c r="P9" s="21">
        <v>0</v>
      </c>
      <c r="Q9" s="14">
        <f t="shared" si="1"/>
        <v>1213.8800000000001</v>
      </c>
      <c r="R9" s="22" t="s">
        <v>39</v>
      </c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</row>
    <row r="10" spans="1:45" s="13" customFormat="1" ht="200.25" customHeight="1">
      <c r="A10" s="16" t="s">
        <v>40</v>
      </c>
      <c r="B10" s="16" t="s">
        <v>41</v>
      </c>
      <c r="C10" s="17" t="s">
        <v>22</v>
      </c>
      <c r="D10" s="17" t="s">
        <v>34</v>
      </c>
      <c r="E10" s="18" t="s">
        <v>19</v>
      </c>
      <c r="F10" s="19">
        <v>45486</v>
      </c>
      <c r="G10" s="19">
        <v>45493</v>
      </c>
      <c r="H10" s="14">
        <v>250</v>
      </c>
      <c r="I10" s="25">
        <v>7.5</v>
      </c>
      <c r="J10" s="14">
        <v>0</v>
      </c>
      <c r="K10" s="14">
        <f>40.28*5</f>
        <v>201.4</v>
      </c>
      <c r="L10" s="14">
        <v>95</v>
      </c>
      <c r="M10" s="14">
        <f t="shared" si="2"/>
        <v>1970</v>
      </c>
      <c r="N10" s="14">
        <f>M10-K10</f>
        <v>1768.6</v>
      </c>
      <c r="O10" s="20">
        <v>0</v>
      </c>
      <c r="P10" s="21">
        <v>0</v>
      </c>
      <c r="Q10" s="14">
        <f t="shared" si="1"/>
        <v>1768.6</v>
      </c>
      <c r="R10" s="22" t="s">
        <v>42</v>
      </c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</row>
    <row r="11" spans="1:45" s="13" customFormat="1" ht="200.25" customHeight="1">
      <c r="A11" s="16" t="s">
        <v>27</v>
      </c>
      <c r="B11" s="16" t="s">
        <v>28</v>
      </c>
      <c r="C11" s="17" t="s">
        <v>22</v>
      </c>
      <c r="D11" s="17" t="s">
        <v>43</v>
      </c>
      <c r="E11" s="18" t="s">
        <v>19</v>
      </c>
      <c r="F11" s="19">
        <v>45492</v>
      </c>
      <c r="G11" s="19">
        <v>45493</v>
      </c>
      <c r="H11" s="14">
        <v>250</v>
      </c>
      <c r="I11" s="25">
        <v>1.5</v>
      </c>
      <c r="J11" s="14">
        <v>0</v>
      </c>
      <c r="K11" s="14">
        <f>40.28*1</f>
        <v>40.28</v>
      </c>
      <c r="L11" s="14">
        <v>0</v>
      </c>
      <c r="M11" s="14">
        <f t="shared" si="2"/>
        <v>375</v>
      </c>
      <c r="N11" s="14">
        <f>M11-K11</f>
        <v>334.72</v>
      </c>
      <c r="O11" s="20">
        <v>0</v>
      </c>
      <c r="P11" s="21">
        <f>205.04+281.56</f>
        <v>486.6</v>
      </c>
      <c r="Q11" s="14">
        <f t="shared" ref="Q11" si="3">N11+O11+P11</f>
        <v>821.32</v>
      </c>
      <c r="R11" s="22" t="s">
        <v>44</v>
      </c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22"/>
      <c r="AQ11" s="22"/>
      <c r="AR11" s="22"/>
      <c r="AS11" s="22"/>
    </row>
    <row r="12" spans="1:45" s="13" customFormat="1" ht="200.25" customHeight="1">
      <c r="A12" s="16" t="s">
        <v>26</v>
      </c>
      <c r="B12" s="16" t="s">
        <v>23</v>
      </c>
      <c r="C12" s="17" t="s">
        <v>22</v>
      </c>
      <c r="D12" s="17" t="s">
        <v>43</v>
      </c>
      <c r="E12" s="18" t="s">
        <v>19</v>
      </c>
      <c r="F12" s="19">
        <v>45492</v>
      </c>
      <c r="G12" s="19">
        <v>45493</v>
      </c>
      <c r="H12" s="14">
        <v>250</v>
      </c>
      <c r="I12" s="25">
        <v>1.5</v>
      </c>
      <c r="J12" s="14">
        <v>0</v>
      </c>
      <c r="K12" s="14">
        <v>0</v>
      </c>
      <c r="L12" s="14">
        <v>0</v>
      </c>
      <c r="M12" s="14">
        <f t="shared" si="2"/>
        <v>375</v>
      </c>
      <c r="N12" s="14">
        <f>M12-K12</f>
        <v>375</v>
      </c>
      <c r="O12" s="20">
        <v>0</v>
      </c>
      <c r="P12" s="21">
        <v>0</v>
      </c>
      <c r="Q12" s="14">
        <f t="shared" ref="Q12" si="4">N12+O12+P12</f>
        <v>375</v>
      </c>
      <c r="R12" s="22" t="s">
        <v>45</v>
      </c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</row>
    <row r="13" spans="1:45" s="13" customFormat="1" ht="200.25" customHeight="1">
      <c r="A13" s="16" t="s">
        <v>46</v>
      </c>
      <c r="B13" s="16" t="s">
        <v>47</v>
      </c>
      <c r="C13" s="17" t="s">
        <v>22</v>
      </c>
      <c r="D13" s="17" t="s">
        <v>43</v>
      </c>
      <c r="E13" s="18" t="s">
        <v>19</v>
      </c>
      <c r="F13" s="19">
        <v>45492</v>
      </c>
      <c r="G13" s="19">
        <v>45493</v>
      </c>
      <c r="H13" s="14">
        <v>250</v>
      </c>
      <c r="I13" s="25">
        <v>1.5</v>
      </c>
      <c r="J13" s="14">
        <v>0</v>
      </c>
      <c r="K13" s="14">
        <v>0</v>
      </c>
      <c r="L13" s="14">
        <v>0</v>
      </c>
      <c r="M13" s="14">
        <f t="shared" si="2"/>
        <v>375</v>
      </c>
      <c r="N13" s="14">
        <f>M13-K13</f>
        <v>375</v>
      </c>
      <c r="O13" s="20">
        <v>0</v>
      </c>
      <c r="P13" s="21">
        <v>0</v>
      </c>
      <c r="Q13" s="14">
        <f t="shared" ref="Q13" si="5">N13+O13+P13</f>
        <v>375</v>
      </c>
      <c r="R13" s="22" t="s">
        <v>48</v>
      </c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</row>
  </sheetData>
  <mergeCells count="11">
    <mergeCell ref="R8:AS8"/>
    <mergeCell ref="R7:AS7"/>
    <mergeCell ref="A3:B3"/>
    <mergeCell ref="R4:R5"/>
    <mergeCell ref="B4:B5"/>
    <mergeCell ref="C4:G4"/>
    <mergeCell ref="H4:N4"/>
    <mergeCell ref="O4:P4"/>
    <mergeCell ref="Q4:Q5"/>
    <mergeCell ref="A4:A5"/>
    <mergeCell ref="R6:AS6"/>
  </mergeCells>
  <pageMargins left="0.25" right="0.25" top="0.75" bottom="0.75" header="0.3" footer="0.3"/>
  <pageSetup paperSize="9" scale="54" fitToHeight="0" orientation="landscape" r:id="rId1"/>
  <headerFooter>
    <oddHeader xml:space="preserve">&amp;C&amp;"Times New Roman,Normal"CONSELHO REGIONAL DE MEDICINCA VETERINÁRIA DO ESTADO DO CEARÁ
RELATÓRIO DE VIAGENS TERRESTRE E DIÁRIAS - ANO 2024
PERÍODO DE 01 A 31/07/2024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JULHO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</dc:creator>
  <cp:lastModifiedBy>Elaine Tavares</cp:lastModifiedBy>
  <cp:lastPrinted>2024-10-15T17:53:43Z</cp:lastPrinted>
  <dcterms:created xsi:type="dcterms:W3CDTF">2018-02-28T13:04:00Z</dcterms:created>
  <dcterms:modified xsi:type="dcterms:W3CDTF">2024-10-16T19:14:05Z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BB88F3394EFB422BB24694813A63FD6F</vt:lpwstr>
  </property>
  <property fmtid="{D5CDD505-2E9C-101B-9397-08002B2CF9AE}" pid="3" name="KSOProductBuildVer">
    <vt:lpwstr>1046-11.2.0.10443</vt:lpwstr>
  </property>
</Properties>
</file>