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JUNHO\"/>
    </mc:Choice>
  </mc:AlternateContent>
  <xr:revisionPtr revIDLastSave="0" documentId="8_{96B7B580-6F31-4BB0-9F0D-C8F80C58DD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NH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4" l="1"/>
  <c r="K11" i="4"/>
  <c r="M12" i="4"/>
  <c r="N12" i="4" s="1"/>
  <c r="Q12" i="4" s="1"/>
  <c r="M11" i="4"/>
  <c r="P10" i="4"/>
  <c r="P14" i="4"/>
  <c r="K14" i="4"/>
  <c r="K10" i="4"/>
  <c r="K8" i="4"/>
  <c r="K6" i="4"/>
  <c r="M10" i="4"/>
  <c r="M9" i="4"/>
  <c r="M13" i="4"/>
  <c r="M6" i="4"/>
  <c r="K7" i="4"/>
  <c r="M7" i="4"/>
  <c r="M8" i="4"/>
  <c r="N11" i="4" l="1"/>
  <c r="Q11" i="4" s="1"/>
  <c r="N10" i="4"/>
  <c r="Q10" i="4" s="1"/>
  <c r="N9" i="4"/>
  <c r="Q9" i="4" s="1"/>
  <c r="N7" i="4"/>
  <c r="Q7" i="4" s="1"/>
  <c r="N13" i="4"/>
  <c r="Q13" i="4" s="1"/>
  <c r="N6" i="4"/>
  <c r="Q6" i="4" s="1"/>
  <c r="N8" i="4"/>
  <c r="Q8" i="4" s="1"/>
  <c r="M14" i="4"/>
  <c r="N14" i="4" s="1"/>
  <c r="Q14" i="4" s="1"/>
</calcChain>
</file>

<file path=xl/sharedStrings.xml><?xml version="1.0" encoding="utf-8"?>
<sst xmlns="http://schemas.openxmlformats.org/spreadsheetml/2006/main" count="75" uniqueCount="45">
  <si>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</si>
  <si>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</si>
  <si>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</si>
  <si>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</si>
  <si>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</si>
  <si>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</si>
  <si>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</si>
  <si>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</si>
  <si>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</si>
  <si>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</si>
  <si>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</si>
  <si>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</si>
  <si>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</si>
  <si>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</si>
  <si>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</si>
  <si>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</si>
  <si>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</si>
  <si>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</si>
  <si>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</si>
  <si>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</si>
  <si>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</si>
  <si>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ASSESSORA TÉCNICA DE FISCALIZAÇÃO DO CRMV-CE</t>
  </si>
  <si>
    <t>FORTALEZA/CE</t>
  </si>
  <si>
    <t>ASSESSOR TÉCNICO DE FISCALIZAÇÃO DO CRMV-CE</t>
  </si>
  <si>
    <t>DADOS DE DIÁRIAS - PORTARIA 05/2024</t>
  </si>
  <si>
    <t>ART. 6º DA PORTARIA 05/2024</t>
  </si>
  <si>
    <t>FELIPE DOURADO DE ARAGÃO PINHEIRO</t>
  </si>
  <si>
    <t>SANTA QUITÉRIA/CE</t>
  </si>
  <si>
    <t>FRANCISCO RÉGIS MUNIZ DE SOUZA</t>
  </si>
  <si>
    <t>AGENTE FISCAL DO CRMV-CE</t>
  </si>
  <si>
    <t>REALIZAR FISCALIZAÇÕES DE CARÁTER TÉCNICA, PARA VERIFICAR ATIVIDADE ECONÔMICA DESENVOLVIDA POR EMPRESAS QUE ATUAM NO RAMO DA MEDICINA VETERINÁRIA E ZOOTECNIA, NOS MUNICÍPIOS DA BASE 13, CONFORME PROC. ELET. N.º 0330012.00000024/2024-62.</t>
  </si>
  <si>
    <t>TURURU, UMIRIM, URUBURETAMA, ITAPAJÉ E PENTECOSTE/CE</t>
  </si>
  <si>
    <t>BARREIRA, BATURITÉ, CAPISTRANO, ITAPIÚNA, ARACOIABA, ARATUBA, MULUNGU, GUARAMIRANGA, REDENÇÃO, ACARAPE, PACOTI, PALMÁCIA E CHORÓ/CE</t>
  </si>
  <si>
    <t>REALIZAR FISCALIZAÇÕES DE CARÁTER TÉCNICA, PARA VERIFICAR ATIVIDADE ECONÔMICA DESENVOLVIDA POR EMPRESAS QUE ATUAM NO RAMO DA MEDICINA VETERINÁRIA E ZOOTECNIA, NOS MUNICÍPIOS DA BASE 11, CONFORME PROC. ELET. N.º 0330012.00000025/2024-53.</t>
  </si>
  <si>
    <t>REALIZAR FISCALIZAÇÕES DE CARÁTER ADMINISTRATIVA, PARA VERIFICAR ATIVIDADE ECONÔMICA DESENVOLVIDA POR EMPRESAS QUE ATUAM NO RAMO DA MEDICINA VETERINÁRIA E ZOOTECNIA, NOS MUNICÍPIOS DA BASE 13, CONFORME PROC. ELET. N.º 0330012.00000024/2024-62.</t>
  </si>
  <si>
    <t>REALIZAR FISCALIZAÇÕES DE CARÁTER ADMINISTRATIVA, PARA VERIFICAR ATIVIDADE ECONÔMICA DESENVOLVIDA POR EMPRESAS QUE ATUAM NO RAMO DA MEDICINA VETERINÁRIA E ZOOTECNIA, NOS MUNICÍPIOS DA BASE 11, CONFORME PROC. ELET. N.º 0330012.00000025/2024-53.</t>
  </si>
  <si>
    <t>CARLOS JOSÉ DE FREITAS PEREIRA</t>
  </si>
  <si>
    <t>CHEFE DO SETOR DE FISCALIZAÇÃO DO CRMV-CE</t>
  </si>
  <si>
    <t>PORTEIRAS/CE</t>
  </si>
  <si>
    <t>CÉLIO PIRES GARCIA</t>
  </si>
  <si>
    <t>VICE-PRESIDENTE DO CRMV-CE</t>
  </si>
  <si>
    <t>REPRESENTAR O CRMV/CE NO 1º LEILÃO NELORE FMFC PROMOVIDO PELA FAZENDA MASSAPÊ AGROPECUÁRIA, REALIZADO NO DIA 22 DE JUNHO DE 2024, MUNICÍPIO DE PORTEIRAS/CE, CONFORME PROC. ELET. N.º 0330021.00000164/2024-98.</t>
  </si>
  <si>
    <t>DAR SUPORTE ADMINISTRATIVO AO VICE-PRESIDENTE DO CRMV-CE EM VIAGEM AO MUNICÍPIO DE PORTEIRAS/CE, CONFORME PROC. ELET. N.º 0330021.00000164/2024-98.</t>
  </si>
  <si>
    <t>REALIZAR FISCALIZAÇÃO DE CARÁTER TÉCNICA, PARA VERIFICAR DENÚNCIA RECEBIDA, VIA EMAIL, EM SANTA QUITÉRIA/CE, CONFORME PROC. ELET. N.° 0330012.00000027/2024-35.</t>
  </si>
  <si>
    <t>REALIZAR FISCALIZAÇÃO DE CARÁTER ADMINISTRATIVA, PARA VERIFICAR DENÚNCIA RECEBIDA, VIA EMAIL, EM SANTA QUITÉRIA/CE, CONFORME PROC. ELET. N.° 0330012.00000027/2024-35.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</si>
</sst>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12" fontId="2" fillId="0" borderId="0" xfId="0" applyNumberFormat="1" applyFont="1" applyAlignment="1">
      <alignment horizontal="center" vertical="center" wrapText="1"/>
    </xf>
    <xf numFmtId="12" fontId="6" fillId="0" borderId="3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4"/>
  <sheetViews>
    <sheetView showGridLines="0" tabSelected="1" view="pageLayout" topLeftCell="B11" zoomScale="90" zoomScaleNormal="100" zoomScalePageLayoutView="90" workbookViewId="0">
      <selection activeCell="R12" sqref="R12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23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23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7"/>
      <c r="B3" s="27"/>
      <c r="C3" s="1"/>
      <c r="D3" s="5"/>
      <c r="E3" s="1"/>
      <c r="F3" s="6"/>
      <c r="G3" s="6"/>
      <c r="H3" s="7"/>
      <c r="I3" s="23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1" t="s">
        <v>24</v>
      </c>
      <c r="I4" s="32"/>
      <c r="J4" s="32"/>
      <c r="K4" s="32"/>
      <c r="L4" s="32"/>
      <c r="M4" s="32"/>
      <c r="N4" s="32"/>
      <c r="O4" s="33" t="s">
        <v>3</v>
      </c>
      <c r="P4" s="34"/>
      <c r="Q4" s="35" t="s">
        <v>4</v>
      </c>
      <c r="R4" s="28" t="s">
        <v>5</v>
      </c>
    </row>
    <row r="5" spans="1:45" s="9" customFormat="1" ht="49.5" customHeight="1">
      <c r="A5" s="28"/>
      <c r="B5" s="28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24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25</v>
      </c>
      <c r="P5" s="11" t="s">
        <v>15</v>
      </c>
      <c r="Q5" s="36"/>
      <c r="R5" s="29"/>
    </row>
    <row r="6" spans="1:45" s="15" customFormat="1" ht="194.25" customHeight="1">
      <c r="A6" s="16" t="s">
        <v>26</v>
      </c>
      <c r="B6" s="16" t="s">
        <v>23</v>
      </c>
      <c r="C6" s="17" t="s">
        <v>22</v>
      </c>
      <c r="D6" s="17" t="s">
        <v>27</v>
      </c>
      <c r="E6" s="18" t="s">
        <v>19</v>
      </c>
      <c r="F6" s="19">
        <v>45455</v>
      </c>
      <c r="G6" s="19">
        <v>45456</v>
      </c>
      <c r="H6" s="14">
        <v>250</v>
      </c>
      <c r="I6" s="25">
        <v>1.5</v>
      </c>
      <c r="J6" s="14">
        <v>0</v>
      </c>
      <c r="K6" s="14">
        <f>40.28*0</f>
        <v>0</v>
      </c>
      <c r="L6" s="14">
        <v>0</v>
      </c>
      <c r="M6" s="14">
        <f t="shared" ref="M6:M7" si="0">H6*I6+J6</f>
        <v>375</v>
      </c>
      <c r="N6" s="14">
        <f t="shared" ref="N6:N7" si="1">M6-K6+L6</f>
        <v>375</v>
      </c>
      <c r="O6" s="20">
        <v>0</v>
      </c>
      <c r="P6" s="21">
        <v>0</v>
      </c>
      <c r="Q6" s="14">
        <f t="shared" ref="Q6:Q7" si="2">N6+O6+P6</f>
        <v>375</v>
      </c>
      <c r="R6" s="26" t="s">
        <v>43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s="13" customFormat="1" ht="200.25" customHeight="1">
      <c r="A7" s="16" t="s">
        <v>20</v>
      </c>
      <c r="B7" s="16" t="s">
        <v>21</v>
      </c>
      <c r="C7" s="17" t="s">
        <v>22</v>
      </c>
      <c r="D7" s="17" t="s">
        <v>27</v>
      </c>
      <c r="E7" s="18" t="s">
        <v>19</v>
      </c>
      <c r="F7" s="19">
        <v>45455</v>
      </c>
      <c r="G7" s="19">
        <v>45456</v>
      </c>
      <c r="H7" s="14">
        <v>250</v>
      </c>
      <c r="I7" s="25">
        <v>1.5</v>
      </c>
      <c r="J7" s="14">
        <v>0</v>
      </c>
      <c r="K7" s="14">
        <f>40.28*0</f>
        <v>0</v>
      </c>
      <c r="L7" s="14">
        <v>0</v>
      </c>
      <c r="M7" s="14">
        <f t="shared" si="0"/>
        <v>375</v>
      </c>
      <c r="N7" s="14">
        <f t="shared" si="1"/>
        <v>375</v>
      </c>
      <c r="O7" s="20">
        <v>0</v>
      </c>
      <c r="P7" s="21">
        <v>0</v>
      </c>
      <c r="Q7" s="14">
        <f t="shared" si="2"/>
        <v>375</v>
      </c>
      <c r="R7" s="26" t="s">
        <v>43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</row>
    <row r="8" spans="1:45" s="13" customFormat="1" ht="200.25" customHeight="1">
      <c r="A8" s="16" t="s">
        <v>28</v>
      </c>
      <c r="B8" s="16" t="s">
        <v>29</v>
      </c>
      <c r="C8" s="17" t="s">
        <v>22</v>
      </c>
      <c r="D8" s="17" t="s">
        <v>27</v>
      </c>
      <c r="E8" s="18" t="s">
        <v>19</v>
      </c>
      <c r="F8" s="19">
        <v>45455</v>
      </c>
      <c r="G8" s="19">
        <v>45456</v>
      </c>
      <c r="H8" s="14">
        <v>250</v>
      </c>
      <c r="I8" s="25">
        <v>1.5</v>
      </c>
      <c r="J8" s="14">
        <v>0</v>
      </c>
      <c r="K8" s="14">
        <f>40.28*2</f>
        <v>80.56</v>
      </c>
      <c r="L8" s="14">
        <v>0</v>
      </c>
      <c r="M8" s="14">
        <f t="shared" ref="M8" si="3">H8*I8+J8</f>
        <v>375</v>
      </c>
      <c r="N8" s="14">
        <f t="shared" ref="N8" si="4">M8-K8+L8</f>
        <v>294.44</v>
      </c>
      <c r="O8" s="20">
        <v>0</v>
      </c>
      <c r="P8" s="21">
        <v>0</v>
      </c>
      <c r="Q8" s="14">
        <f t="shared" ref="Q8" si="5">N8+O8+P8</f>
        <v>294.44</v>
      </c>
      <c r="R8" s="26" t="s">
        <v>44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45" s="13" customFormat="1" ht="200.25" customHeight="1">
      <c r="A9" s="16" t="s">
        <v>26</v>
      </c>
      <c r="B9" s="16" t="s">
        <v>23</v>
      </c>
      <c r="C9" s="17" t="s">
        <v>22</v>
      </c>
      <c r="D9" s="17" t="s">
        <v>31</v>
      </c>
      <c r="E9" s="18" t="s">
        <v>19</v>
      </c>
      <c r="F9" s="19">
        <v>45460</v>
      </c>
      <c r="G9" s="19">
        <v>45464</v>
      </c>
      <c r="H9" s="14">
        <v>250</v>
      </c>
      <c r="I9" s="25">
        <v>4.5</v>
      </c>
      <c r="J9" s="14">
        <v>0</v>
      </c>
      <c r="K9" s="14">
        <v>0</v>
      </c>
      <c r="L9" s="14">
        <v>0</v>
      </c>
      <c r="M9" s="14">
        <f>H9*I9+J9</f>
        <v>1125</v>
      </c>
      <c r="N9" s="14">
        <f>M9-K9+L9</f>
        <v>1125</v>
      </c>
      <c r="O9" s="20">
        <v>0</v>
      </c>
      <c r="P9" s="21">
        <v>0</v>
      </c>
      <c r="Q9" s="14">
        <f t="shared" ref="Q9:Q14" si="6">N9+O9+P9</f>
        <v>1125</v>
      </c>
      <c r="R9" s="22" t="s">
        <v>30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s="13" customFormat="1" ht="200.25" customHeight="1">
      <c r="A10" s="16" t="s">
        <v>28</v>
      </c>
      <c r="B10" s="16" t="s">
        <v>29</v>
      </c>
      <c r="C10" s="17" t="s">
        <v>22</v>
      </c>
      <c r="D10" s="17" t="s">
        <v>31</v>
      </c>
      <c r="E10" s="18" t="s">
        <v>19</v>
      </c>
      <c r="F10" s="19">
        <v>45460</v>
      </c>
      <c r="G10" s="19">
        <v>45464</v>
      </c>
      <c r="H10" s="14">
        <v>250</v>
      </c>
      <c r="I10" s="25">
        <v>4.5</v>
      </c>
      <c r="J10" s="14">
        <v>0</v>
      </c>
      <c r="K10" s="14">
        <f>40.28*5</f>
        <v>201.4</v>
      </c>
      <c r="L10" s="14">
        <v>0</v>
      </c>
      <c r="M10" s="14">
        <f>H10*I10+J10</f>
        <v>1125</v>
      </c>
      <c r="N10" s="14">
        <f>M10-K10+L10</f>
        <v>923.6</v>
      </c>
      <c r="O10" s="20">
        <v>0</v>
      </c>
      <c r="P10" s="21">
        <f>130.05+100</f>
        <v>230.05</v>
      </c>
      <c r="Q10" s="14">
        <f t="shared" si="6"/>
        <v>1153.6500000000001</v>
      </c>
      <c r="R10" s="22" t="s">
        <v>34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5" s="13" customFormat="1" ht="200.25" customHeight="1">
      <c r="A11" s="16" t="s">
        <v>36</v>
      </c>
      <c r="B11" s="16" t="s">
        <v>37</v>
      </c>
      <c r="C11" s="17" t="s">
        <v>22</v>
      </c>
      <c r="D11" s="17" t="s">
        <v>38</v>
      </c>
      <c r="E11" s="18" t="s">
        <v>19</v>
      </c>
      <c r="F11" s="19">
        <v>45464</v>
      </c>
      <c r="G11" s="19">
        <v>45466</v>
      </c>
      <c r="H11" s="14">
        <v>250</v>
      </c>
      <c r="I11" s="25">
        <v>2.5</v>
      </c>
      <c r="J11" s="14">
        <v>0</v>
      </c>
      <c r="K11" s="14">
        <f>40.28*1</f>
        <v>40.28</v>
      </c>
      <c r="L11" s="14">
        <v>0</v>
      </c>
      <c r="M11" s="14">
        <f>H11*I11+J11</f>
        <v>625</v>
      </c>
      <c r="N11" s="14">
        <f>M11-K11+L11</f>
        <v>584.72</v>
      </c>
      <c r="O11" s="20">
        <v>0</v>
      </c>
      <c r="P11" s="21">
        <f>270.04</f>
        <v>270.04000000000002</v>
      </c>
      <c r="Q11" s="14">
        <f t="shared" si="6"/>
        <v>854.76</v>
      </c>
      <c r="R11" s="22" t="s">
        <v>42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5" s="13" customFormat="1" ht="200.25" customHeight="1">
      <c r="A12" s="16" t="s">
        <v>39</v>
      </c>
      <c r="B12" s="16" t="s">
        <v>40</v>
      </c>
      <c r="C12" s="17" t="s">
        <v>22</v>
      </c>
      <c r="D12" s="17" t="s">
        <v>38</v>
      </c>
      <c r="E12" s="18" t="s">
        <v>19</v>
      </c>
      <c r="F12" s="19">
        <v>45464</v>
      </c>
      <c r="G12" s="19">
        <v>45466</v>
      </c>
      <c r="H12" s="14">
        <v>385</v>
      </c>
      <c r="I12" s="25">
        <v>2.5</v>
      </c>
      <c r="J12" s="14">
        <v>0</v>
      </c>
      <c r="K12" s="14">
        <v>0</v>
      </c>
      <c r="L12" s="14">
        <v>0</v>
      </c>
      <c r="M12" s="14">
        <f>H12*I12+J12</f>
        <v>962.5</v>
      </c>
      <c r="N12" s="14">
        <f>M12-K12+L12</f>
        <v>962.5</v>
      </c>
      <c r="O12" s="20">
        <v>0</v>
      </c>
      <c r="P12" s="21">
        <v>0</v>
      </c>
      <c r="Q12" s="14">
        <f t="shared" si="6"/>
        <v>962.5</v>
      </c>
      <c r="R12" s="22" t="s">
        <v>41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s="15" customFormat="1" ht="194.25" customHeight="1">
      <c r="A13" s="16" t="s">
        <v>26</v>
      </c>
      <c r="B13" s="16" t="s">
        <v>23</v>
      </c>
      <c r="C13" s="17" t="s">
        <v>22</v>
      </c>
      <c r="D13" s="17" t="s">
        <v>32</v>
      </c>
      <c r="E13" s="18" t="s">
        <v>19</v>
      </c>
      <c r="F13" s="19">
        <v>45467</v>
      </c>
      <c r="G13" s="19">
        <v>45471</v>
      </c>
      <c r="H13" s="14">
        <v>250</v>
      </c>
      <c r="I13" s="25">
        <v>4.5</v>
      </c>
      <c r="J13" s="14">
        <v>0</v>
      </c>
      <c r="K13" s="14">
        <v>0</v>
      </c>
      <c r="L13" s="14">
        <v>0</v>
      </c>
      <c r="M13" s="14">
        <f t="shared" ref="M13" si="7">H13*I13+J13</f>
        <v>1125</v>
      </c>
      <c r="N13" s="14">
        <f t="shared" ref="N13:N14" si="8">M13-K13+L13</f>
        <v>1125</v>
      </c>
      <c r="O13" s="20">
        <v>0</v>
      </c>
      <c r="P13" s="21">
        <v>0</v>
      </c>
      <c r="Q13" s="14">
        <f t="shared" si="6"/>
        <v>1125</v>
      </c>
      <c r="R13" s="22" t="s">
        <v>33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</row>
    <row r="14" spans="1:45" s="15" customFormat="1" ht="176.25" customHeight="1">
      <c r="A14" s="16" t="s">
        <v>28</v>
      </c>
      <c r="B14" s="16" t="s">
        <v>29</v>
      </c>
      <c r="C14" s="17" t="s">
        <v>22</v>
      </c>
      <c r="D14" s="17" t="s">
        <v>32</v>
      </c>
      <c r="E14" s="18" t="s">
        <v>19</v>
      </c>
      <c r="F14" s="19">
        <v>45467</v>
      </c>
      <c r="G14" s="19">
        <v>45471</v>
      </c>
      <c r="H14" s="14">
        <v>250</v>
      </c>
      <c r="I14" s="25">
        <v>4.5</v>
      </c>
      <c r="J14" s="14">
        <v>0</v>
      </c>
      <c r="K14" s="14">
        <f>40.28*5</f>
        <v>201.4</v>
      </c>
      <c r="L14" s="14">
        <v>0</v>
      </c>
      <c r="M14" s="14">
        <f t="shared" ref="M14" si="9">H14*I14+J14</f>
        <v>1125</v>
      </c>
      <c r="N14" s="14">
        <f t="shared" si="8"/>
        <v>923.6</v>
      </c>
      <c r="O14" s="20">
        <v>0</v>
      </c>
      <c r="P14" s="21">
        <f>173.52+100</f>
        <v>273.52</v>
      </c>
      <c r="Q14" s="14">
        <f t="shared" si="6"/>
        <v>1197.1199999999999</v>
      </c>
      <c r="R14" s="26" t="s">
        <v>35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</row>
  </sheetData>
  <mergeCells count="12">
    <mergeCell ref="R7:AS7"/>
    <mergeCell ref="R14:AS14"/>
    <mergeCell ref="A3:B3"/>
    <mergeCell ref="R4:R5"/>
    <mergeCell ref="B4:B5"/>
    <mergeCell ref="C4:G4"/>
    <mergeCell ref="H4:N4"/>
    <mergeCell ref="O4:P4"/>
    <mergeCell ref="Q4:Q5"/>
    <mergeCell ref="A4:A5"/>
    <mergeCell ref="R6:AS6"/>
    <mergeCell ref="R8:AS8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30/06/2024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2024-05-27T12:00:44Z</cp:lastPrinted>
  <dcterms:created xsi:type="dcterms:W3CDTF">2018-02-28T13:04:00Z</dcterms:created>
  <dcterms:modified xsi:type="dcterms:W3CDTF">2024-10-15T18:12:11Z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